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452CC47-BD03-4B1A-AADD-D61512F810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7" i="5" l="1"/>
  <c r="AS7" i="5"/>
  <c r="AQ7" i="5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I12" i="5"/>
  <c r="K11" i="5"/>
  <c r="G11" i="5"/>
  <c r="F11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<sst xmlns="http://schemas.openxmlformats.org/spreadsheetml/2006/main" count="75" uniqueCount="34">
  <si>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</si>
  <si>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</si>
  <si>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</si>
  <si>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</si>
  <si>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</si>
  <si>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</si>
  <si>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</si>
  <si>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</si>
  <si>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</si>
  <si>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</si>
  <si>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</si>
  <si>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</si>
  <si>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</si>
  <si>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</si>
  <si>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</si>
  <si>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</si>
  <si>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</si>
  <si>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</si>
  <si>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</si>
  <si>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</si>
  <si>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</si>
  <si>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</si>
  <si>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</si>
  <si>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</si>
  <si>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PöU</t>
  </si>
  <si>
    <t>PöU = Pöytyän Urheilijat  (1945)</t>
  </si>
  <si>
    <t>6.</t>
  </si>
  <si>
    <t>Niklas Kilpi</t>
  </si>
  <si>
    <t>LaJy = Laitilan Jyske  (1911), kasvattajaseura</t>
  </si>
  <si>
    <t>5.</t>
  </si>
  <si>
    <t>19.5.2005   Laitila</t>
  </si>
  <si>
    <t>1.</t>
  </si>
  <si>
    <t>SoJy  2</t>
  </si>
  <si>
    <t>SoJy = Sotkamon Jymy  (1909)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</si>
</sst>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3">
        <v>2021</v>
      </c>
      <c r="Y4" s="63" t="s">
        <v>26</v>
      </c>
      <c r="Z4" s="64" t="s">
        <v>24</v>
      </c>
      <c r="AA4" s="63">
        <v>4</v>
      </c>
      <c r="AB4" s="63">
        <v>0</v>
      </c>
      <c r="AC4" s="63">
        <v>1</v>
      </c>
      <c r="AD4" s="63">
        <v>1</v>
      </c>
      <c r="AE4" s="63">
        <v>12</v>
      </c>
      <c r="AF4" s="65">
        <v>0.6</v>
      </c>
      <c r="AG4" s="66">
        <v>20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57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3">
        <v>2022</v>
      </c>
      <c r="Y5" s="63" t="s">
        <v>29</v>
      </c>
      <c r="Z5" s="64" t="s">
        <v>24</v>
      </c>
      <c r="AA5" s="63">
        <v>15</v>
      </c>
      <c r="AB5" s="63">
        <v>2</v>
      </c>
      <c r="AC5" s="63">
        <v>4</v>
      </c>
      <c r="AD5" s="63">
        <v>19</v>
      </c>
      <c r="AE5" s="63">
        <v>49</v>
      </c>
      <c r="AF5" s="65">
        <v>0.59760000000000002</v>
      </c>
      <c r="AG5" s="66">
        <v>82</v>
      </c>
      <c r="AH5" s="7"/>
      <c r="AI5" s="7"/>
      <c r="AJ5" s="7"/>
      <c r="AK5" s="7"/>
      <c r="AL5" s="16"/>
      <c r="AM5" s="12"/>
      <c r="AN5" s="12"/>
      <c r="AO5" s="13"/>
      <c r="AP5" s="12"/>
      <c r="AQ5" s="12"/>
      <c r="AR5" s="13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31</v>
      </c>
      <c r="Z6" s="1" t="s">
        <v>32</v>
      </c>
      <c r="AA6" s="12">
        <v>8</v>
      </c>
      <c r="AB6" s="12">
        <v>1</v>
      </c>
      <c r="AC6" s="12">
        <v>5</v>
      </c>
      <c r="AD6" s="12">
        <v>11</v>
      </c>
      <c r="AE6" s="12">
        <v>29</v>
      </c>
      <c r="AF6" s="67">
        <v>0.55769230769230771</v>
      </c>
      <c r="AG6" s="10">
        <v>52</v>
      </c>
      <c r="AH6" s="40"/>
      <c r="AI6" s="7"/>
      <c r="AJ6" s="7"/>
      <c r="AK6" s="7"/>
      <c r="AL6" s="10"/>
      <c r="AM6" s="12">
        <v>7</v>
      </c>
      <c r="AN6" s="12">
        <v>0</v>
      </c>
      <c r="AO6" s="12">
        <v>1</v>
      </c>
      <c r="AP6" s="12">
        <v>2</v>
      </c>
      <c r="AQ6" s="12">
        <v>21</v>
      </c>
      <c r="AR6" s="31">
        <v>0.48840000000000006</v>
      </c>
      <c r="AS6" s="68">
        <v>43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1"/>
      <c r="O7" s="42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27</v>
      </c>
      <c r="AB7" s="35">
        <f>SUM(AB4:AB6)</f>
        <v>3</v>
      </c>
      <c r="AC7" s="35">
        <f>SUM(AC4:AC6)</f>
        <v>10</v>
      </c>
      <c r="AD7" s="35">
        <f>SUM(AD4:AD6)</f>
        <v>31</v>
      </c>
      <c r="AE7" s="35">
        <f>SUM(AE4:AE6)</f>
        <v>90</v>
      </c>
      <c r="AF7" s="36">
        <f>PRODUCT(AE7/AG7)</f>
        <v>0.58441558441558439</v>
      </c>
      <c r="AG7" s="20">
        <f>SUM(AG4:AG6)</f>
        <v>154</v>
      </c>
      <c r="AH7" s="17"/>
      <c r="AI7" s="28"/>
      <c r="AJ7" s="41"/>
      <c r="AK7" s="42"/>
      <c r="AL7" s="10"/>
      <c r="AM7" s="35">
        <f>SUM(AM4:AM6)</f>
        <v>7</v>
      </c>
      <c r="AN7" s="35">
        <f>SUM(AN4:AN6)</f>
        <v>0</v>
      </c>
      <c r="AO7" s="35">
        <f>SUM(AO4:AO6)</f>
        <v>1</v>
      </c>
      <c r="AP7" s="35">
        <f>SUM(AP4:AP6)</f>
        <v>2</v>
      </c>
      <c r="AQ7" s="35">
        <f>SUM(AQ4:AQ6)</f>
        <v>21</v>
      </c>
      <c r="AR7" s="36">
        <f>PRODUCT(AQ7/AS7)</f>
        <v>0.48837209302325579</v>
      </c>
      <c r="AS7" s="38">
        <f>SUM(AS4:AS6)</f>
        <v>43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16" t="s">
        <v>28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0</v>
      </c>
      <c r="F10" s="46">
        <v>0</v>
      </c>
      <c r="G10" s="46">
        <v>0</v>
      </c>
      <c r="H10" s="46">
        <v>0</v>
      </c>
      <c r="I10" s="46">
        <v>0</v>
      </c>
      <c r="J10" s="58">
        <v>0</v>
      </c>
      <c r="K10" s="16">
        <v>0</v>
      </c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 t="s">
        <v>25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0</v>
      </c>
      <c r="F11" s="46">
        <f>PRODUCT(F7+R7)</f>
        <v>0</v>
      </c>
      <c r="G11" s="46">
        <f>PRODUCT(G7+S7)</f>
        <v>0</v>
      </c>
      <c r="H11" s="46">
        <f>PRODUCT(H7+T7)</f>
        <v>0</v>
      </c>
      <c r="I11" s="46">
        <f>PRODUCT(I7+U7)</f>
        <v>0</v>
      </c>
      <c r="J11" s="58">
        <v>0</v>
      </c>
      <c r="K11" s="16">
        <f>PRODUCT(K7+W7)</f>
        <v>0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69" t="s">
        <v>33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34</v>
      </c>
      <c r="F12" s="46">
        <f>PRODUCT(AB7+AN7)</f>
        <v>3</v>
      </c>
      <c r="G12" s="46">
        <f>PRODUCT(AC7+AO7)</f>
        <v>11</v>
      </c>
      <c r="H12" s="46">
        <f>PRODUCT(AD7+AP7)</f>
        <v>33</v>
      </c>
      <c r="I12" s="46">
        <f>PRODUCT(AE7+AQ7)</f>
        <v>111</v>
      </c>
      <c r="J12" s="58">
        <f>PRODUCT(I12/K12)</f>
        <v>0.56345177664974622</v>
      </c>
      <c r="K12" s="10">
        <f>PRODUCT(AG7+AS7)</f>
        <v>197</v>
      </c>
      <c r="L12" s="52">
        <f>PRODUCT((F12+G12)/E12)</f>
        <v>0.41176470588235292</v>
      </c>
      <c r="M12" s="52">
        <f>PRODUCT(H12/E12)</f>
        <v>0.97058823529411764</v>
      </c>
      <c r="N12" s="52">
        <f>PRODUCT((F12+G12+H12)/E12)</f>
        <v>1.3823529411764706</v>
      </c>
      <c r="O12" s="52">
        <f>PRODUCT(I12/E12)</f>
        <v>3.2647058823529411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34</v>
      </c>
      <c r="F13" s="46">
        <f t="shared" ref="F13:I13" si="0">SUM(F10:F12)</f>
        <v>3</v>
      </c>
      <c r="G13" s="46">
        <f t="shared" si="0"/>
        <v>11</v>
      </c>
      <c r="H13" s="46">
        <f t="shared" si="0"/>
        <v>33</v>
      </c>
      <c r="I13" s="46">
        <f t="shared" si="0"/>
        <v>111</v>
      </c>
      <c r="J13" s="58">
        <f>PRODUCT(I13/K13)</f>
        <v>0.56345177664974622</v>
      </c>
      <c r="K13" s="16">
        <f>SUM(K10:K12)</f>
        <v>197</v>
      </c>
      <c r="L13" s="52">
        <f>PRODUCT((F13+G13)/E13)</f>
        <v>0.41176470588235292</v>
      </c>
      <c r="M13" s="52">
        <f>PRODUCT(H13/E13)</f>
        <v>0.97058823529411764</v>
      </c>
      <c r="N13" s="52">
        <f>PRODUCT((F13+G13+H13)/E13)</f>
        <v>1.3823529411764706</v>
      </c>
      <c r="O13" s="52">
        <f>PRODUCT(I13/E13)</f>
        <v>3.2647058823529411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xmlns:xlrd2="http://schemas.microsoft.com/office/spreadsheetml/2017/richdata2" ref="X5:AU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2023-09-11T17:15:51Z</dcterms:modified>
</cp:coreProperties>
</file>